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F12" i="1"/>
  <c r="G10" i="1"/>
  <c r="F10" i="1"/>
  <c r="G9" i="1"/>
  <c r="F9" i="1"/>
  <c r="F6" i="1"/>
  <c r="G5" i="1"/>
  <c r="G4" i="1"/>
  <c r="J18" i="1" l="1"/>
  <c r="I18" i="1"/>
  <c r="H18" i="1"/>
  <c r="J17" i="1"/>
  <c r="I17" i="1"/>
  <c r="H17" i="1"/>
  <c r="J16" i="1"/>
  <c r="I16" i="1"/>
  <c r="H16" i="1"/>
  <c r="J5" i="1"/>
  <c r="I5" i="1"/>
  <c r="H5" i="1"/>
  <c r="J12" i="1" l="1"/>
  <c r="I12" i="1"/>
  <c r="H12" i="1"/>
</calcChain>
</file>

<file path=xl/sharedStrings.xml><?xml version="1.0" encoding="utf-8"?>
<sst xmlns="http://schemas.openxmlformats.org/spreadsheetml/2006/main" count="62" uniqueCount="55">
  <si>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</si>
  <si>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</si>
  <si>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</si>
  <si>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</si>
  <si>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</si>
  <si>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</si>
  <si>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</si>
  <si>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</si>
  <si>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</si>
  <si>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</si>
  <si>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</si>
  <si>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</si>
  <si>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</si>
  <si>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</si>
  <si>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</si>
  <si>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</si>
  <si>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</si>
  <si>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</si>
  <si>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</si>
  <si>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</si>
  <si>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</si>
  <si>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</si>
  <si>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</si>
  <si>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</si>
  <si>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</si>
  <si>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</si>
  <si>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</si>
  <si>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</si>
  <si>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</si>
  <si>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</si>
  <si>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</si>
  <si>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Кукуруза консервированная</t>
  </si>
  <si>
    <t>1/20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</si>
  <si>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</si>
  <si>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</si>
  <si>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</si>
  <si>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</si>
  <si>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</si>
  <si>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</si>
  <si>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</si>
  <si>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</si>
  <si>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</si>
  <si>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</si>
  <si>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</si>
  <si>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</si>
  <si>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</si>
  <si>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</si>
  <si>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</si>
  <si>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</si>
  <si>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</si>
  <si>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Салат картофельный с соленым огурцом и зел.гор.</t>
  </si>
  <si>
    <t>Сдоба обыкновенная</t>
  </si>
  <si>
    <t>1/60</t>
  </si>
  <si>
    <t>1/160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</si>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</sst>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Normal="100" zoomScaleSheetLayoutView="100" workbookViewId="0">
      <selection activeCell="C27" sqref="C27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54</v>
      </c>
      <c r="C1" s="27"/>
      <c r="D1" s="28"/>
      <c r="E1" t="s">
        <v>11</v>
      </c>
      <c r="F1" s="1"/>
      <c r="I1" t="s">
        <v>12</v>
      </c>
      <c r="J1" s="3">
        <v>44693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7" t="s">
        <v>13</v>
      </c>
      <c r="B4" s="2" t="s">
        <v>15</v>
      </c>
      <c r="C4" s="22">
        <v>245</v>
      </c>
      <c r="D4" s="9" t="s">
        <v>31</v>
      </c>
      <c r="E4" s="11" t="s">
        <v>32</v>
      </c>
      <c r="F4" s="13">
        <v>7.2</v>
      </c>
      <c r="G4" s="13">
        <f>22.5/50*20</f>
        <v>9</v>
      </c>
      <c r="H4" s="16">
        <v>0.52</v>
      </c>
      <c r="I4" s="16">
        <v>0.36</v>
      </c>
      <c r="J4" s="16">
        <v>0.94</v>
      </c>
      <c r="L4" s="18"/>
    </row>
    <row r="5" spans="1:12" x14ac:dyDescent="0.25">
      <c r="A5" s="8"/>
      <c r="B5" s="2" t="s">
        <v>16</v>
      </c>
      <c r="C5" s="22">
        <v>301</v>
      </c>
      <c r="D5" s="9" t="s">
        <v>36</v>
      </c>
      <c r="E5" s="11" t="s">
        <v>37</v>
      </c>
      <c r="F5" s="13">
        <v>48.57</v>
      </c>
      <c r="G5" s="13">
        <f>328.74/150*140</f>
        <v>306.82400000000001</v>
      </c>
      <c r="H5" s="16">
        <f>13.47/150*140</f>
        <v>12.572000000000001</v>
      </c>
      <c r="I5" s="16">
        <f>16.02/150*140</f>
        <v>14.951999999999998</v>
      </c>
      <c r="J5" s="16">
        <f>3.45/150*140</f>
        <v>3.2199999999999998</v>
      </c>
      <c r="L5" s="18"/>
    </row>
    <row r="6" spans="1:12" x14ac:dyDescent="0.25">
      <c r="A6" s="8"/>
      <c r="B6" s="2" t="s">
        <v>18</v>
      </c>
      <c r="C6" s="22">
        <v>111</v>
      </c>
      <c r="D6" s="10" t="s">
        <v>26</v>
      </c>
      <c r="E6" s="11" t="s">
        <v>38</v>
      </c>
      <c r="F6" s="13">
        <f>3.34*2</f>
        <v>6.68</v>
      </c>
      <c r="G6" s="13">
        <v>112.36</v>
      </c>
      <c r="H6" s="16">
        <v>2.33</v>
      </c>
      <c r="I6" s="16">
        <v>1.3</v>
      </c>
      <c r="J6" s="16">
        <v>23.1</v>
      </c>
      <c r="L6" s="18"/>
    </row>
    <row r="7" spans="1:12" ht="14.45" customHeight="1" x14ac:dyDescent="0.25">
      <c r="A7" s="8"/>
      <c r="B7" s="2" t="s">
        <v>18</v>
      </c>
      <c r="C7" s="22">
        <v>109</v>
      </c>
      <c r="D7" s="19" t="s">
        <v>27</v>
      </c>
      <c r="E7" s="11" t="s">
        <v>39</v>
      </c>
      <c r="F7" s="13">
        <v>2.57</v>
      </c>
      <c r="G7" s="13">
        <v>38.96</v>
      </c>
      <c r="H7" s="17">
        <v>1.48</v>
      </c>
      <c r="I7" s="17">
        <v>0.27</v>
      </c>
      <c r="J7" s="17">
        <v>10.02</v>
      </c>
      <c r="L7" s="18"/>
    </row>
    <row r="8" spans="1:12" x14ac:dyDescent="0.25">
      <c r="A8" s="8"/>
      <c r="B8" s="1" t="s">
        <v>17</v>
      </c>
      <c r="C8" s="22">
        <v>297</v>
      </c>
      <c r="D8" s="20" t="s">
        <v>40</v>
      </c>
      <c r="E8" s="11" t="s">
        <v>28</v>
      </c>
      <c r="F8" s="13">
        <v>10.11</v>
      </c>
      <c r="G8" s="13">
        <v>77.34</v>
      </c>
      <c r="H8" s="23">
        <v>1.42</v>
      </c>
      <c r="I8" s="23">
        <v>1.42</v>
      </c>
      <c r="J8" s="23">
        <v>15.46</v>
      </c>
      <c r="L8" s="18"/>
    </row>
    <row r="9" spans="1:12" x14ac:dyDescent="0.25">
      <c r="A9" s="7" t="s">
        <v>14</v>
      </c>
      <c r="B9" s="2" t="s">
        <v>15</v>
      </c>
      <c r="C9" s="22">
        <v>16</v>
      </c>
      <c r="D9" s="21" t="s">
        <v>50</v>
      </c>
      <c r="E9" s="11" t="s">
        <v>48</v>
      </c>
      <c r="F9" s="13">
        <f>23.77/80*50</f>
        <v>14.856249999999999</v>
      </c>
      <c r="G9" s="13">
        <f>118.64/80*50</f>
        <v>74.150000000000006</v>
      </c>
      <c r="H9" s="15">
        <v>1.91</v>
      </c>
      <c r="I9" s="15">
        <v>7.57</v>
      </c>
      <c r="J9" s="15">
        <v>2.1</v>
      </c>
      <c r="L9" s="18"/>
    </row>
    <row r="10" spans="1:12" x14ac:dyDescent="0.25">
      <c r="A10" s="8"/>
      <c r="B10" s="2" t="s">
        <v>20</v>
      </c>
      <c r="C10" s="22">
        <v>96</v>
      </c>
      <c r="D10" s="21" t="s">
        <v>33</v>
      </c>
      <c r="E10" s="11" t="s">
        <v>42</v>
      </c>
      <c r="F10" s="13">
        <f>27.37/200*180</f>
        <v>24.632999999999999</v>
      </c>
      <c r="G10" s="13">
        <f>97/200*180</f>
        <v>87.3</v>
      </c>
      <c r="H10" s="23">
        <v>1.64</v>
      </c>
      <c r="I10" s="23">
        <v>4.2</v>
      </c>
      <c r="J10" s="23">
        <v>13</v>
      </c>
      <c r="L10" s="18"/>
    </row>
    <row r="11" spans="1:12" x14ac:dyDescent="0.25">
      <c r="A11" s="8"/>
      <c r="B11" s="2" t="s">
        <v>21</v>
      </c>
      <c r="C11" s="22">
        <v>405</v>
      </c>
      <c r="D11" s="10" t="s">
        <v>34</v>
      </c>
      <c r="E11" s="11" t="s">
        <v>47</v>
      </c>
      <c r="F11" s="13">
        <v>46.58</v>
      </c>
      <c r="G11" s="13">
        <v>234.95</v>
      </c>
      <c r="H11" s="16">
        <v>14.24</v>
      </c>
      <c r="I11" s="16">
        <v>15.45</v>
      </c>
      <c r="J11" s="16">
        <v>2.19</v>
      </c>
      <c r="L11" s="18"/>
    </row>
    <row r="12" spans="1:12" x14ac:dyDescent="0.25">
      <c r="A12" s="8"/>
      <c r="B12" s="2" t="s">
        <v>22</v>
      </c>
      <c r="C12" s="22">
        <v>291</v>
      </c>
      <c r="D12" s="10" t="s">
        <v>29</v>
      </c>
      <c r="E12" s="11" t="s">
        <v>35</v>
      </c>
      <c r="F12" s="13">
        <f>11.93/150*130</f>
        <v>10.339333333333332</v>
      </c>
      <c r="G12" s="13">
        <v>212.62</v>
      </c>
      <c r="H12" s="15">
        <f>5.85/150*130</f>
        <v>5.07</v>
      </c>
      <c r="I12" s="15">
        <f>5.22/150*130</f>
        <v>4.524</v>
      </c>
      <c r="J12" s="15">
        <f>35.61/150*130</f>
        <v>30.861999999999998</v>
      </c>
      <c r="L12" s="18"/>
    </row>
    <row r="13" spans="1:12" x14ac:dyDescent="0.25">
      <c r="A13" s="8"/>
      <c r="B13" s="2" t="s">
        <v>24</v>
      </c>
      <c r="C13" s="22">
        <v>108</v>
      </c>
      <c r="D13" s="21" t="s">
        <v>30</v>
      </c>
      <c r="E13" s="11" t="s">
        <v>39</v>
      </c>
      <c r="F13" s="13">
        <v>2.57</v>
      </c>
      <c r="G13" s="13">
        <v>50.19</v>
      </c>
      <c r="H13" s="17">
        <v>1.74</v>
      </c>
      <c r="I13" s="17">
        <v>0.18</v>
      </c>
      <c r="J13" s="17">
        <v>14.76</v>
      </c>
      <c r="L13" s="18"/>
    </row>
    <row r="14" spans="1:12" x14ac:dyDescent="0.25">
      <c r="A14" s="8"/>
      <c r="B14" s="2" t="s">
        <v>25</v>
      </c>
      <c r="C14" s="22">
        <v>109</v>
      </c>
      <c r="D14" s="21" t="s">
        <v>27</v>
      </c>
      <c r="E14" s="11" t="s">
        <v>39</v>
      </c>
      <c r="F14" s="13">
        <v>2.57</v>
      </c>
      <c r="G14" s="13">
        <v>38.96</v>
      </c>
      <c r="H14" s="17">
        <v>1.48</v>
      </c>
      <c r="I14" s="17">
        <v>0.27</v>
      </c>
      <c r="J14" s="17">
        <v>10.02</v>
      </c>
      <c r="L14" s="18"/>
    </row>
    <row r="15" spans="1:12" x14ac:dyDescent="0.25">
      <c r="A15" s="8"/>
      <c r="B15" s="2" t="s">
        <v>43</v>
      </c>
      <c r="C15" s="22">
        <v>418</v>
      </c>
      <c r="D15" s="10" t="s">
        <v>41</v>
      </c>
      <c r="E15" s="11" t="s">
        <v>49</v>
      </c>
      <c r="F15" s="13">
        <f>18.17/180*190</f>
        <v>19.179444444444446</v>
      </c>
      <c r="G15" s="13">
        <f>72.5/180*190</f>
        <v>76.527777777777786</v>
      </c>
      <c r="H15" s="15">
        <v>0.18</v>
      </c>
      <c r="I15" s="15">
        <v>0.04</v>
      </c>
      <c r="J15" s="15">
        <v>17.600000000000001</v>
      </c>
      <c r="L15" s="18"/>
    </row>
    <row r="16" spans="1:12" x14ac:dyDescent="0.25">
      <c r="A16" s="7" t="s">
        <v>19</v>
      </c>
      <c r="B16" s="2" t="s">
        <v>23</v>
      </c>
      <c r="C16" s="22">
        <v>570</v>
      </c>
      <c r="D16" s="10" t="s">
        <v>51</v>
      </c>
      <c r="E16" s="11" t="s">
        <v>52</v>
      </c>
      <c r="F16" s="13">
        <f>22.54/80*60</f>
        <v>16.905000000000001</v>
      </c>
      <c r="G16" s="13">
        <f>155.84/50*60</f>
        <v>187.00800000000001</v>
      </c>
      <c r="H16" s="17">
        <f>2.25/50*80</f>
        <v>3.5999999999999996</v>
      </c>
      <c r="I16" s="17">
        <f>2.34/50*80</f>
        <v>3.7439999999999998</v>
      </c>
      <c r="J16" s="17">
        <f>29.42/50*80</f>
        <v>47.072000000000003</v>
      </c>
      <c r="L16" s="18"/>
    </row>
    <row r="17" spans="1:12" x14ac:dyDescent="0.25">
      <c r="A17" s="24"/>
      <c r="B17" s="1" t="s">
        <v>17</v>
      </c>
      <c r="C17" s="22">
        <v>515</v>
      </c>
      <c r="D17" s="25" t="s">
        <v>44</v>
      </c>
      <c r="E17" s="12" t="s">
        <v>42</v>
      </c>
      <c r="F17" s="14">
        <f>28.14/200*180</f>
        <v>25.325999999999997</v>
      </c>
      <c r="G17" s="14">
        <f>120/200*180</f>
        <v>108</v>
      </c>
      <c r="H17" s="16">
        <f>3.8/200*180</f>
        <v>3.42</v>
      </c>
      <c r="I17" s="16">
        <f>6.4/200*180</f>
        <v>5.76</v>
      </c>
      <c r="J17" s="16">
        <f>9.4/200*180</f>
        <v>8.4600000000000009</v>
      </c>
      <c r="L17" s="18"/>
    </row>
    <row r="18" spans="1:12" x14ac:dyDescent="0.25">
      <c r="A18" s="8"/>
      <c r="B18" s="2" t="s">
        <v>46</v>
      </c>
      <c r="C18" s="4">
        <v>112</v>
      </c>
      <c r="D18" s="9" t="s">
        <v>45</v>
      </c>
      <c r="E18" s="11" t="s">
        <v>53</v>
      </c>
      <c r="F18" s="13">
        <f>45/200*160</f>
        <v>36</v>
      </c>
      <c r="G18" s="13">
        <f>84.6/180*160</f>
        <v>75.199999999999989</v>
      </c>
      <c r="H18" s="17">
        <f>0.72/180*200</f>
        <v>0.8</v>
      </c>
      <c r="I18" s="17">
        <f>0.72/180*200</f>
        <v>0.8</v>
      </c>
      <c r="J18" s="17">
        <f>17.64/180*200</f>
        <v>19.600000000000001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2022-04-28T04:50:14Z</dcterms:modified>
</cp:coreProperties>
</file>